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mun\Desktop\VOJNIĆ\"/>
    </mc:Choice>
  </mc:AlternateContent>
  <xr:revisionPtr revIDLastSave="0" documentId="8_{FE3093D1-E6E5-4A91-A1D9-6C9367C871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I17" i="1" s="1"/>
  <c r="C17" i="1"/>
  <c r="D17" i="1" s="1"/>
  <c r="E17" i="1" s="1"/>
  <c r="G16" i="1"/>
  <c r="H16" i="1" s="1"/>
  <c r="I16" i="1" s="1"/>
  <c r="C16" i="1"/>
  <c r="D16" i="1" s="1"/>
  <c r="E16" i="1" s="1"/>
  <c r="G15" i="1"/>
  <c r="H15" i="1" s="1"/>
  <c r="I15" i="1" s="1"/>
  <c r="C15" i="1"/>
  <c r="D15" i="1" s="1"/>
  <c r="E15" i="1" s="1"/>
  <c r="G9" i="1"/>
  <c r="H9" i="1" s="1"/>
  <c r="C9" i="1"/>
  <c r="D9" i="1" s="1"/>
  <c r="E9" i="1" s="1"/>
  <c r="N17" i="1" l="1"/>
  <c r="O17" i="1" s="1"/>
  <c r="L17" i="1"/>
  <c r="M17" i="1" s="1"/>
  <c r="N16" i="1"/>
  <c r="O16" i="1" s="1"/>
  <c r="L16" i="1"/>
  <c r="M16" i="1" s="1"/>
  <c r="L15" i="1"/>
  <c r="M15" i="1" s="1"/>
  <c r="N15" i="1"/>
  <c r="O15" i="1" s="1"/>
  <c r="I9" i="1"/>
  <c r="N9" i="1"/>
  <c r="O9" i="1" s="1"/>
  <c r="L9" i="1"/>
  <c r="M9" i="1" s="1"/>
  <c r="J9" i="1"/>
  <c r="K9" i="1" s="1"/>
  <c r="J17" i="1"/>
  <c r="K17" i="1" s="1"/>
  <c r="J16" i="1"/>
  <c r="K16" i="1" s="1"/>
  <c r="J15" i="1"/>
  <c r="K15" i="1" s="1"/>
</calcChain>
</file>

<file path=xl/sharedStrings.xml><?xml version="1.0" encoding="utf-8"?>
<sst xmlns="http://schemas.openxmlformats.org/spreadsheetml/2006/main" count="55" uniqueCount="26">
  <si>
    <t>VOJNIĆ KOMUNALAC d.o.o</t>
  </si>
  <si>
    <t>47220 VOJNIĆ, A. Hebranga 9</t>
  </si>
  <si>
    <t xml:space="preserve"> </t>
  </si>
  <si>
    <t>Minimalna javna usluga</t>
  </si>
  <si>
    <t>Zapremina posude</t>
  </si>
  <si>
    <t>PDV (13%)</t>
  </si>
  <si>
    <t>ODVOZ</t>
  </si>
  <si>
    <t>za 2 odvoza</t>
  </si>
  <si>
    <t>120 litara</t>
  </si>
  <si>
    <t>240 litara</t>
  </si>
  <si>
    <t>1.100 litara</t>
  </si>
  <si>
    <t xml:space="preserve">CJENIK JAVNE USLUGE PRIKUPLJANJA MIJEŠANOG KOMUNALNOG OTPADA ZA PRAVNE SUBJEKTE </t>
  </si>
  <si>
    <t>za 4 odvoza</t>
  </si>
  <si>
    <t>za 1 odvoz</t>
  </si>
  <si>
    <t>za 4 odvoza         (uži centar)</t>
  </si>
  <si>
    <t>CJENIK JAVNE USLUGE PRIKUPLJANJA MIJEŠANOG KOMUNALNOG OTPADA ZA DOMAĆINSTVA</t>
  </si>
  <si>
    <r>
      <rPr>
        <b/>
        <sz val="9"/>
        <color theme="1"/>
        <rFont val="Calibri"/>
        <family val="2"/>
        <charset val="238"/>
        <scheme val="minor"/>
      </rPr>
      <t>FIKSNI DIO-</t>
    </r>
    <r>
      <rPr>
        <sz val="9"/>
        <color theme="1"/>
        <rFont val="Calibri"/>
        <family val="2"/>
        <charset val="238"/>
        <scheme val="minor"/>
      </rPr>
      <t>obavezna min. javna usluga</t>
    </r>
  </si>
  <si>
    <r>
      <rPr>
        <b/>
        <sz val="9"/>
        <color theme="1"/>
        <rFont val="Calibri"/>
        <family val="2"/>
        <charset val="238"/>
        <scheme val="minor"/>
      </rPr>
      <t>VARIJABILNI DIO j</t>
    </r>
    <r>
      <rPr>
        <sz val="9"/>
        <color theme="1"/>
        <rFont val="Calibri"/>
        <family val="2"/>
        <charset val="238"/>
        <scheme val="minor"/>
      </rPr>
      <t>avne usluge</t>
    </r>
  </si>
  <si>
    <t>EUR</t>
  </si>
  <si>
    <t>UKUPNO Kn</t>
  </si>
  <si>
    <t>SVEUKUPNO (sa PDV-om) EUR</t>
  </si>
  <si>
    <t xml:space="preserve">za 4 odvoza         </t>
  </si>
  <si>
    <t>SVEUKUPNO  KN</t>
  </si>
  <si>
    <t>SVEUKUPNO (sa PDV-om) KN</t>
  </si>
  <si>
    <t>Zapremina posude 120 lit. /80 lit.</t>
  </si>
  <si>
    <t>Cjenik se primjenjuje od 01.01.2024.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</si>
</sst>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4" xfId="0" applyFont="1" applyBorder="1"/>
    <xf numFmtId="0" fontId="3" fillId="0" borderId="15" xfId="0" applyFont="1" applyBorder="1"/>
    <xf numFmtId="0" fontId="3" fillId="0" borderId="14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3" fillId="0" borderId="16" xfId="0" applyFont="1" applyBorder="1" applyAlignment="1">
      <alignment horizontal="center" vertical="center" wrapText="1"/>
    </xf>
    <xf numFmtId="4" fontId="3" fillId="0" borderId="19" xfId="0" applyNumberFormat="1" applyFont="1" applyBorder="1"/>
    <xf numFmtId="4" fontId="3" fillId="0" borderId="20" xfId="0" applyNumberFormat="1" applyFont="1" applyBorder="1"/>
    <xf numFmtId="4" fontId="3" fillId="0" borderId="22" xfId="0" applyNumberFormat="1" applyFont="1" applyBorder="1"/>
    <xf numFmtId="0" fontId="2" fillId="0" borderId="11" xfId="0" applyFont="1" applyBorder="1"/>
    <xf numFmtId="4" fontId="3" fillId="0" borderId="7" xfId="0" applyNumberFormat="1" applyFont="1" applyBorder="1"/>
    <xf numFmtId="4" fontId="3" fillId="0" borderId="8" xfId="0" applyNumberFormat="1" applyFont="1" applyBorder="1"/>
    <xf numFmtId="4" fontId="3" fillId="0" borderId="10" xfId="0" applyNumberFormat="1" applyFont="1" applyBorder="1"/>
    <xf numFmtId="0" fontId="3" fillId="0" borderId="12" xfId="0" applyFont="1" applyBorder="1"/>
    <xf numFmtId="4" fontId="3" fillId="0" borderId="5" xfId="0" applyNumberFormat="1" applyFont="1" applyBorder="1"/>
    <xf numFmtId="4" fontId="3" fillId="0" borderId="2" xfId="0" applyNumberFormat="1" applyFont="1" applyBorder="1"/>
    <xf numFmtId="4" fontId="3" fillId="0" borderId="13" xfId="0" applyNumberFormat="1" applyFont="1" applyBorder="1"/>
    <xf numFmtId="0" fontId="3" fillId="0" borderId="11" xfId="0" applyFont="1" applyBorder="1"/>
    <xf numFmtId="4" fontId="3" fillId="0" borderId="15" xfId="0" applyNumberFormat="1" applyFont="1" applyBorder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 applyAlignment="1">
      <alignment horizontal="center" vertical="center" wrapText="1"/>
    </xf>
    <xf numFmtId="0" fontId="3" fillId="0" borderId="28" xfId="0" applyFont="1" applyBorder="1"/>
    <xf numFmtId="4" fontId="3" fillId="0" borderId="26" xfId="0" applyNumberFormat="1" applyFont="1" applyBorder="1"/>
    <xf numFmtId="4" fontId="3" fillId="0" borderId="27" xfId="0" applyNumberFormat="1" applyFont="1" applyBorder="1"/>
    <xf numFmtId="4" fontId="3" fillId="0" borderId="25" xfId="0" applyNumberFormat="1" applyFont="1" applyBorder="1"/>
    <xf numFmtId="4" fontId="3" fillId="0" borderId="29" xfId="0" applyNumberFormat="1" applyFont="1" applyBorder="1"/>
    <xf numFmtId="4" fontId="3" fillId="0" borderId="1" xfId="0" applyNumberFormat="1" applyFont="1" applyBorder="1"/>
    <xf numFmtId="4" fontId="3" fillId="0" borderId="16" xfId="0" applyNumberFormat="1" applyFont="1" applyBorder="1"/>
    <xf numFmtId="4" fontId="3" fillId="0" borderId="24" xfId="0" applyNumberFormat="1" applyFont="1" applyBorder="1"/>
    <xf numFmtId="0" fontId="3" fillId="4" borderId="14" xfId="0" applyFont="1" applyFill="1" applyBorder="1"/>
    <xf numFmtId="0" fontId="2" fillId="4" borderId="15" xfId="0" applyFont="1" applyFill="1" applyBorder="1"/>
    <xf numFmtId="0" fontId="3" fillId="4" borderId="15" xfId="0" applyFont="1" applyFill="1" applyBorder="1"/>
    <xf numFmtId="0" fontId="3" fillId="4" borderId="28" xfId="0" applyFont="1" applyFill="1" applyBorder="1"/>
    <xf numFmtId="0" fontId="2" fillId="3" borderId="0" xfId="0" applyFont="1" applyFill="1"/>
    <xf numFmtId="0" fontId="2" fillId="3" borderId="15" xfId="0" applyFont="1" applyFill="1" applyBorder="1"/>
    <xf numFmtId="0" fontId="3" fillId="4" borderId="31" xfId="0" applyFont="1" applyFill="1" applyBorder="1"/>
    <xf numFmtId="0" fontId="2" fillId="4" borderId="32" xfId="0" applyFont="1" applyFill="1" applyBorder="1"/>
    <xf numFmtId="0" fontId="3" fillId="4" borderId="32" xfId="0" applyFont="1" applyFill="1" applyBorder="1"/>
    <xf numFmtId="0" fontId="3" fillId="4" borderId="30" xfId="0" applyFont="1" applyFill="1" applyBorder="1"/>
    <xf numFmtId="4" fontId="4" fillId="2" borderId="23" xfId="0" applyNumberFormat="1" applyFont="1" applyFill="1" applyBorder="1"/>
    <xf numFmtId="4" fontId="4" fillId="2" borderId="6" xfId="0" applyNumberFormat="1" applyFont="1" applyFill="1" applyBorder="1"/>
    <xf numFmtId="4" fontId="4" fillId="2" borderId="21" xfId="0" applyNumberFormat="1" applyFont="1" applyFill="1" applyBorder="1"/>
    <xf numFmtId="4" fontId="4" fillId="2" borderId="9" xfId="0" applyNumberFormat="1" applyFont="1" applyFill="1" applyBorder="1"/>
    <xf numFmtId="4" fontId="4" fillId="2" borderId="18" xfId="0" applyNumberFormat="1" applyFont="1" applyFill="1" applyBorder="1"/>
    <xf numFmtId="0" fontId="4" fillId="2" borderId="16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5" xfId="0" applyFont="1" applyBorder="1"/>
    <xf numFmtId="4" fontId="4" fillId="2" borderId="8" xfId="0" applyNumberFormat="1" applyFont="1" applyFill="1" applyBorder="1"/>
    <xf numFmtId="4" fontId="4" fillId="2" borderId="17" xfId="0" applyNumberFormat="1" applyFont="1" applyFill="1" applyBorder="1"/>
    <xf numFmtId="4" fontId="4" fillId="2" borderId="1" xfId="0" applyNumberFormat="1" applyFont="1" applyFill="1" applyBorder="1"/>
    <xf numFmtId="0" fontId="3" fillId="0" borderId="25" xfId="0" applyFont="1" applyBorder="1" applyAlignment="1">
      <alignment horizontal="center" vertical="center" wrapText="1"/>
    </xf>
    <xf numFmtId="4" fontId="4" fillId="0" borderId="28" xfId="0" applyNumberFormat="1" applyFont="1" applyBorder="1"/>
    <xf numFmtId="4" fontId="4" fillId="0" borderId="30" xfId="0" applyNumberFormat="1" applyFont="1" applyBorder="1"/>
    <xf numFmtId="0" fontId="4" fillId="2" borderId="18" xfId="0" applyFont="1" applyFill="1" applyBorder="1" applyAlignment="1">
      <alignment horizontal="center" vertical="center" wrapText="1"/>
    </xf>
    <xf numFmtId="4" fontId="3" fillId="0" borderId="4" xfId="0" applyNumberFormat="1" applyFont="1" applyBorder="1"/>
    <xf numFmtId="4" fontId="3" fillId="0" borderId="35" xfId="0" applyNumberFormat="1" applyFont="1" applyBorder="1"/>
    <xf numFmtId="4" fontId="4" fillId="2" borderId="36" xfId="0" applyNumberFormat="1" applyFont="1" applyFill="1" applyBorder="1"/>
    <xf numFmtId="4" fontId="4" fillId="2" borderId="37" xfId="0" applyNumberFormat="1" applyFont="1" applyFill="1" applyBorder="1"/>
    <xf numFmtId="4" fontId="2" fillId="2" borderId="37" xfId="0" applyNumberFormat="1" applyFont="1" applyFill="1" applyBorder="1"/>
    <xf numFmtId="0" fontId="3" fillId="0" borderId="35" xfId="0" applyFont="1" applyBorder="1"/>
    <xf numFmtId="4" fontId="4" fillId="2" borderId="38" xfId="0" applyNumberFormat="1" applyFont="1" applyFill="1" applyBorder="1"/>
    <xf numFmtId="0" fontId="3" fillId="0" borderId="31" xfId="0" applyFont="1" applyBorder="1" applyAlignment="1">
      <alignment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" fontId="3" fillId="3" borderId="35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0"/>
  <sheetViews>
    <sheetView tabSelected="1" workbookViewId="0">
      <selection activeCell="J3" sqref="J3"/>
    </sheetView>
  </sheetViews>
  <sheetFormatPr defaultRowHeight="14.4" x14ac:dyDescent="0.3"/>
  <cols>
    <col min="1" max="1" width="13.44140625" customWidth="1"/>
    <col min="2" max="2" width="9" customWidth="1"/>
    <col min="3" max="3" width="5.77734375" customWidth="1"/>
    <col min="4" max="4" width="7.33203125" customWidth="1"/>
    <col min="5" max="5" width="5.109375" customWidth="1"/>
    <col min="6" max="6" width="7.109375" customWidth="1"/>
    <col min="7" max="7" width="7.21875" customWidth="1"/>
    <col min="8" max="8" width="7.44140625" customWidth="1"/>
    <col min="9" max="9" width="6.77734375" customWidth="1"/>
    <col min="10" max="10" width="9.21875" customWidth="1"/>
    <col min="11" max="11" width="10.88671875" customWidth="1"/>
    <col min="12" max="12" width="10.109375" customWidth="1"/>
    <col min="13" max="13" width="11.109375" customWidth="1"/>
    <col min="14" max="14" width="9.77734375" customWidth="1"/>
    <col min="15" max="15" width="10.5546875" customWidth="1"/>
  </cols>
  <sheetData>
    <row r="2" spans="1:19" x14ac:dyDescent="0.3">
      <c r="A2" s="2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</row>
    <row r="3" spans="1:19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9" ht="15" thickBot="1" x14ac:dyDescent="0.35">
      <c r="A5" s="2" t="s">
        <v>25</v>
      </c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9" ht="15" thickBot="1" x14ac:dyDescent="0.35">
      <c r="A6" s="37"/>
      <c r="B6" s="38" t="s">
        <v>15</v>
      </c>
      <c r="C6" s="38"/>
      <c r="D6" s="38"/>
      <c r="E6" s="38"/>
      <c r="F6" s="38"/>
      <c r="G6" s="38"/>
      <c r="H6" s="39"/>
      <c r="I6" s="39"/>
      <c r="J6" s="40"/>
      <c r="K6" s="3"/>
      <c r="L6" s="3"/>
      <c r="M6" s="24"/>
    </row>
    <row r="7" spans="1:19" ht="42" thickBot="1" x14ac:dyDescent="0.35">
      <c r="A7" s="6" t="s">
        <v>24</v>
      </c>
      <c r="B7" s="4" t="s">
        <v>16</v>
      </c>
      <c r="C7" s="5"/>
      <c r="D7" s="5"/>
      <c r="E7" s="29"/>
      <c r="F7" s="5" t="s">
        <v>17</v>
      </c>
      <c r="G7" s="5"/>
      <c r="H7" s="5"/>
      <c r="I7" s="29"/>
      <c r="J7" s="9" t="s">
        <v>23</v>
      </c>
      <c r="K7" s="52" t="s">
        <v>20</v>
      </c>
      <c r="L7" s="9" t="s">
        <v>23</v>
      </c>
      <c r="M7" s="52" t="s">
        <v>20</v>
      </c>
      <c r="N7" s="58" t="s">
        <v>23</v>
      </c>
      <c r="O7" s="61" t="s">
        <v>20</v>
      </c>
      <c r="P7" s="26"/>
      <c r="Q7" s="25"/>
    </row>
    <row r="8" spans="1:19" ht="37.200000000000003" thickBot="1" x14ac:dyDescent="0.35">
      <c r="A8" s="69"/>
      <c r="B8" s="78" t="s">
        <v>3</v>
      </c>
      <c r="C8" s="71" t="s">
        <v>5</v>
      </c>
      <c r="D8" s="72" t="s">
        <v>19</v>
      </c>
      <c r="E8" s="73" t="s">
        <v>18</v>
      </c>
      <c r="F8" s="74" t="s">
        <v>6</v>
      </c>
      <c r="G8" s="71" t="s">
        <v>5</v>
      </c>
      <c r="H8" s="72" t="s">
        <v>19</v>
      </c>
      <c r="I8" s="79" t="s">
        <v>18</v>
      </c>
      <c r="J8" s="70" t="s">
        <v>13</v>
      </c>
      <c r="K8" s="79" t="s">
        <v>13</v>
      </c>
      <c r="L8" s="80" t="s">
        <v>7</v>
      </c>
      <c r="M8" s="79" t="s">
        <v>7</v>
      </c>
      <c r="N8" s="80" t="s">
        <v>14</v>
      </c>
      <c r="O8" s="79" t="s">
        <v>12</v>
      </c>
      <c r="P8" s="26"/>
      <c r="Q8" s="3"/>
    </row>
    <row r="9" spans="1:19" x14ac:dyDescent="0.3">
      <c r="A9" s="7"/>
      <c r="B9" s="10">
        <v>25</v>
      </c>
      <c r="C9" s="11">
        <f>B9*13%</f>
        <v>3.25</v>
      </c>
      <c r="D9" s="30">
        <f>B9+C9</f>
        <v>28.25</v>
      </c>
      <c r="E9" s="49">
        <f>D9/7.5345</f>
        <v>3.7494193377131859</v>
      </c>
      <c r="F9" s="12">
        <v>12</v>
      </c>
      <c r="G9" s="11">
        <f>F9*13%</f>
        <v>1.56</v>
      </c>
      <c r="H9" s="30">
        <f>F9+G9</f>
        <v>13.56</v>
      </c>
      <c r="I9" s="64">
        <f>H9/7.5345</f>
        <v>1.7997212821023292</v>
      </c>
      <c r="J9" s="62">
        <f>D9+H9</f>
        <v>41.81</v>
      </c>
      <c r="K9" s="64">
        <f>J9/7.5345</f>
        <v>5.5491406198155149</v>
      </c>
      <c r="L9" s="62">
        <f>D9+(H9*2)</f>
        <v>55.370000000000005</v>
      </c>
      <c r="M9" s="64">
        <f>L9/7.5345</f>
        <v>7.3488619019178447</v>
      </c>
      <c r="N9" s="8">
        <f>D9+(H9*4)</f>
        <v>82.490000000000009</v>
      </c>
      <c r="O9" s="68">
        <f>N9/7.5345</f>
        <v>10.948304466122504</v>
      </c>
      <c r="P9" s="27"/>
      <c r="Q9" s="3"/>
      <c r="S9" t="s">
        <v>2</v>
      </c>
    </row>
    <row r="10" spans="1:19" ht="15" thickBot="1" x14ac:dyDescent="0.35">
      <c r="A10" s="13"/>
      <c r="B10" s="14"/>
      <c r="C10" s="15"/>
      <c r="D10" s="31"/>
      <c r="E10" s="50"/>
      <c r="F10" s="16"/>
      <c r="G10" s="15"/>
      <c r="H10" s="31"/>
      <c r="I10" s="66"/>
      <c r="J10" s="63"/>
      <c r="K10" s="65"/>
      <c r="L10" s="81"/>
      <c r="M10" s="65"/>
      <c r="N10" s="67"/>
      <c r="O10" s="65"/>
      <c r="P10" s="23"/>
      <c r="Q10" s="3"/>
    </row>
    <row r="11" spans="1:19" ht="15" thickBo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53"/>
      <c r="L11" s="41"/>
      <c r="M11" s="53"/>
      <c r="N11" s="3"/>
      <c r="O11" s="59"/>
      <c r="P11" s="23"/>
      <c r="Q11" s="3"/>
    </row>
    <row r="12" spans="1:19" ht="15" thickBot="1" x14ac:dyDescent="0.35">
      <c r="A12" s="43"/>
      <c r="B12" s="44" t="s">
        <v>11</v>
      </c>
      <c r="C12" s="44"/>
      <c r="D12" s="44"/>
      <c r="E12" s="45"/>
      <c r="F12" s="44"/>
      <c r="G12" s="44"/>
      <c r="H12" s="44"/>
      <c r="I12" s="44"/>
      <c r="J12" s="46"/>
      <c r="K12" s="54"/>
      <c r="L12" s="42"/>
      <c r="M12" s="54"/>
      <c r="N12" s="5"/>
      <c r="O12" s="60"/>
      <c r="P12" s="23"/>
      <c r="Q12" s="3"/>
    </row>
    <row r="13" spans="1:19" ht="42" thickBot="1" x14ac:dyDescent="0.35">
      <c r="A13" s="6" t="s">
        <v>4</v>
      </c>
      <c r="B13" s="4" t="s">
        <v>16</v>
      </c>
      <c r="C13" s="5"/>
      <c r="D13" s="5"/>
      <c r="E13" s="29"/>
      <c r="F13" s="5" t="s">
        <v>17</v>
      </c>
      <c r="G13" s="5"/>
      <c r="H13" s="5"/>
      <c r="I13" s="29"/>
      <c r="J13" s="9" t="s">
        <v>22</v>
      </c>
      <c r="K13" s="52" t="s">
        <v>20</v>
      </c>
      <c r="L13" s="9" t="s">
        <v>23</v>
      </c>
      <c r="M13" s="52" t="s">
        <v>20</v>
      </c>
      <c r="N13" s="58" t="s">
        <v>22</v>
      </c>
      <c r="O13" s="61" t="s">
        <v>20</v>
      </c>
      <c r="P13" s="28"/>
      <c r="Q13" s="3"/>
    </row>
    <row r="14" spans="1:19" ht="36.6" thickBot="1" x14ac:dyDescent="0.35">
      <c r="A14" s="69"/>
      <c r="B14" s="70" t="s">
        <v>3</v>
      </c>
      <c r="C14" s="71" t="s">
        <v>5</v>
      </c>
      <c r="D14" s="72" t="s">
        <v>19</v>
      </c>
      <c r="E14" s="73" t="s">
        <v>18</v>
      </c>
      <c r="F14" s="74" t="s">
        <v>6</v>
      </c>
      <c r="G14" s="71" t="s">
        <v>5</v>
      </c>
      <c r="H14" s="72" t="s">
        <v>19</v>
      </c>
      <c r="I14" s="73" t="s">
        <v>18</v>
      </c>
      <c r="J14" s="75" t="s">
        <v>13</v>
      </c>
      <c r="K14" s="76" t="s">
        <v>13</v>
      </c>
      <c r="L14" s="71" t="s">
        <v>7</v>
      </c>
      <c r="M14" s="77" t="s">
        <v>7</v>
      </c>
      <c r="N14" s="72" t="s">
        <v>21</v>
      </c>
      <c r="O14" s="73" t="s">
        <v>12</v>
      </c>
      <c r="P14" s="28"/>
      <c r="Q14" s="3"/>
    </row>
    <row r="15" spans="1:19" x14ac:dyDescent="0.3">
      <c r="A15" s="7" t="s">
        <v>8</v>
      </c>
      <c r="B15" s="10">
        <v>25</v>
      </c>
      <c r="C15" s="11">
        <f>B15*13%</f>
        <v>3.25</v>
      </c>
      <c r="D15" s="32">
        <f>B15+C15</f>
        <v>28.25</v>
      </c>
      <c r="E15" s="51">
        <f>D15/7.5345</f>
        <v>3.7494193377131859</v>
      </c>
      <c r="F15" s="12">
        <v>67</v>
      </c>
      <c r="G15" s="11">
        <f>F15*13%</f>
        <v>8.7100000000000009</v>
      </c>
      <c r="H15" s="32">
        <f>F15+G15</f>
        <v>75.710000000000008</v>
      </c>
      <c r="I15" s="47">
        <f>H15/7.5345</f>
        <v>10.048443825071338</v>
      </c>
      <c r="J15" s="35">
        <f>D15+H15</f>
        <v>103.96000000000001</v>
      </c>
      <c r="K15" s="51">
        <f>J15/7.5345</f>
        <v>13.797863162784525</v>
      </c>
      <c r="L15" s="35">
        <f>(D15+H15)+H15</f>
        <v>179.67000000000002</v>
      </c>
      <c r="M15" s="56">
        <f>L15/7.5345</f>
        <v>23.846306987855865</v>
      </c>
      <c r="N15" s="32">
        <f>D15+(H15*4)</f>
        <v>331.09000000000003</v>
      </c>
      <c r="O15" s="51">
        <f>N15/7.5345</f>
        <v>43.943194637998545</v>
      </c>
      <c r="P15" s="27"/>
      <c r="Q15" s="23"/>
    </row>
    <row r="16" spans="1:19" x14ac:dyDescent="0.3">
      <c r="A16" s="17" t="s">
        <v>9</v>
      </c>
      <c r="B16" s="18">
        <v>25</v>
      </c>
      <c r="C16" s="19">
        <f>B16*13%</f>
        <v>3.25</v>
      </c>
      <c r="D16" s="34">
        <f t="shared" ref="D16:D17" si="0">B16+C16</f>
        <v>28.25</v>
      </c>
      <c r="E16" s="48">
        <f>D16/7.5345</f>
        <v>3.7494193377131859</v>
      </c>
      <c r="F16" s="20">
        <v>140</v>
      </c>
      <c r="G16" s="19">
        <f>F16*13%</f>
        <v>18.2</v>
      </c>
      <c r="H16" s="34">
        <f t="shared" ref="H16:H17" si="1">F16+G16</f>
        <v>158.19999999999999</v>
      </c>
      <c r="I16" s="48">
        <f t="shared" ref="I16:I17" si="2">H16/7.5345</f>
        <v>20.996748291193839</v>
      </c>
      <c r="J16" s="36">
        <f>D16+H16</f>
        <v>186.45</v>
      </c>
      <c r="K16" s="48">
        <f t="shared" ref="K16:K17" si="3">J16/7.5345</f>
        <v>24.746167628907024</v>
      </c>
      <c r="L16" s="36">
        <f t="shared" ref="L16:L17" si="4">(D16+H16)+H16</f>
        <v>344.65</v>
      </c>
      <c r="M16" s="57">
        <f t="shared" ref="M16:M17" si="5">L16/7.5345</f>
        <v>45.742915920100863</v>
      </c>
      <c r="N16" s="34">
        <f t="shared" ref="N16:N17" si="6">D16+(H16*4)</f>
        <v>661.05</v>
      </c>
      <c r="O16" s="48">
        <f t="shared" ref="O16:O17" si="7">N16/7.5345</f>
        <v>87.736412502488548</v>
      </c>
      <c r="P16" s="27"/>
      <c r="Q16" s="23"/>
    </row>
    <row r="17" spans="1:17" ht="15" thickBot="1" x14ac:dyDescent="0.35">
      <c r="A17" s="21" t="s">
        <v>10</v>
      </c>
      <c r="B17" s="14">
        <v>25</v>
      </c>
      <c r="C17" s="15">
        <f>B17*13%</f>
        <v>3.25</v>
      </c>
      <c r="D17" s="33">
        <f t="shared" si="0"/>
        <v>28.25</v>
      </c>
      <c r="E17" s="47">
        <f>D17/7.5345</f>
        <v>3.7494193377131859</v>
      </c>
      <c r="F17" s="15">
        <v>690</v>
      </c>
      <c r="G17" s="15">
        <f>F17*13%</f>
        <v>89.7</v>
      </c>
      <c r="H17" s="33">
        <f t="shared" si="1"/>
        <v>779.7</v>
      </c>
      <c r="I17" s="48">
        <f t="shared" si="2"/>
        <v>103.48397372088394</v>
      </c>
      <c r="J17" s="14">
        <f>D17+H17</f>
        <v>807.95</v>
      </c>
      <c r="K17" s="50">
        <f t="shared" si="3"/>
        <v>107.23339305859712</v>
      </c>
      <c r="L17" s="14">
        <f t="shared" si="4"/>
        <v>1587.65</v>
      </c>
      <c r="M17" s="55">
        <f t="shared" si="5"/>
        <v>210.71736677948107</v>
      </c>
      <c r="N17" s="15">
        <f t="shared" si="6"/>
        <v>3147.05</v>
      </c>
      <c r="O17" s="50">
        <f t="shared" si="7"/>
        <v>417.68531422124892</v>
      </c>
      <c r="P17" s="27"/>
      <c r="Q17" s="3"/>
    </row>
    <row r="18" spans="1:17" x14ac:dyDescent="0.3">
      <c r="A18" s="4"/>
      <c r="B18" s="23"/>
      <c r="C18" s="23"/>
      <c r="D18" s="23"/>
      <c r="E18" s="22"/>
      <c r="F18" s="22"/>
      <c r="G18" s="22"/>
      <c r="H18" s="22"/>
      <c r="I18" s="22"/>
      <c r="J18" s="3"/>
      <c r="K18" s="3"/>
      <c r="L18" s="3"/>
      <c r="M18" s="3"/>
    </row>
    <row r="19" spans="1:17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7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7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7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2"/>
      <c r="M22" s="3"/>
      <c r="N22" s="3"/>
      <c r="O22" s="2"/>
      <c r="P22" s="2"/>
    </row>
    <row r="23" spans="1:17" x14ac:dyDescent="0.3">
      <c r="A23" s="3"/>
      <c r="B23" s="2"/>
      <c r="C23" s="2"/>
      <c r="D23" s="3"/>
      <c r="E23" s="3"/>
      <c r="F23" s="2"/>
      <c r="G23" s="2"/>
      <c r="H23" s="3"/>
      <c r="I23" s="3"/>
      <c r="J23" s="3"/>
      <c r="K23" s="3"/>
      <c r="L23" s="3"/>
      <c r="M23" s="3"/>
    </row>
    <row r="24" spans="1:17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7" x14ac:dyDescent="0.3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7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7" x14ac:dyDescent="0.3">
      <c r="A27" s="2"/>
      <c r="B27" s="2"/>
      <c r="C27" s="3"/>
      <c r="D27" s="3"/>
      <c r="E27" s="2"/>
      <c r="F27" s="2"/>
      <c r="G27" s="3"/>
      <c r="H27" s="3"/>
      <c r="I27" s="3"/>
      <c r="J27" s="3"/>
      <c r="K27" s="3"/>
      <c r="L27" s="3"/>
      <c r="M27" s="3"/>
    </row>
    <row r="28" spans="1:17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Đurđa Mrkić</cp:lastModifiedBy>
  <cp:lastPrinted>2023-11-13T09:13:40Z</cp:lastPrinted>
  <dcterms:created xsi:type="dcterms:W3CDTF">2015-06-05T18:17:20Z</dcterms:created>
  <dcterms:modified xsi:type="dcterms:W3CDTF">2024-09-12T06:35:38Z</dcterms:modified>
</cp:coreProperties>
</file>